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ดียร์\การขับเคลื่อนธนาคารขยะ\ธนาคารขยะ ปีงบ 2568\"/>
    </mc:Choice>
  </mc:AlternateContent>
  <xr:revisionPtr revIDLastSave="0" documentId="13_ncr:1_{D6663307-837A-4D1C-898A-FDA90086FFAE}" xr6:coauthVersionLast="47" xr6:coauthVersionMax="47" xr10:uidLastSave="{00000000-0000-0000-0000-000000000000}"/>
  <bookViews>
    <workbookView xWindow="-120" yWindow="-120" windowWidth="24240" windowHeight="13020" activeTab="1" xr2:uid="{8DB704D0-BE90-4080-948F-0DC40B1D1ABF}"/>
  </bookViews>
  <sheets>
    <sheet name="ส่วนที่ 1 อปท. " sheetId="1" r:id="rId1"/>
    <sheet name="ส่วนที่ 2 อปท." sheetId="2" r:id="rId2"/>
  </sheets>
  <definedNames>
    <definedName name="_xlnm.Print_Area" localSheetId="1">'ส่วนที่ 2 อปท.'!$A:$AI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1" l="1"/>
  <c r="AE6" i="2" l="1"/>
  <c r="AB6" i="2"/>
  <c r="Z6" i="2"/>
  <c r="X6" i="2"/>
  <c r="V6" i="2"/>
  <c r="T6" i="2"/>
  <c r="R6" i="2"/>
  <c r="P6" i="2"/>
  <c r="N6" i="2"/>
  <c r="L6" i="2"/>
  <c r="J6" i="2"/>
  <c r="H6" i="2"/>
  <c r="F6" i="2"/>
  <c r="Q11" i="1"/>
</calcChain>
</file>

<file path=xl/sharedStrings.xml><?xml version="1.0" encoding="utf-8"?>
<sst xmlns="http://schemas.openxmlformats.org/spreadsheetml/2006/main" count="132" uniqueCount="79">
  <si>
    <t>แบบ อปท.</t>
  </si>
  <si>
    <t>ส่วนที่ 1 ภาพรวมการซื้อขายขยะ</t>
  </si>
  <si>
    <t>ที่</t>
  </si>
  <si>
    <t>อำเภอ</t>
  </si>
  <si>
    <t>อปท.</t>
  </si>
  <si>
    <t>ประเภทบุคคล</t>
  </si>
  <si>
    <t>ประเภทครัวเรือน</t>
  </si>
  <si>
    <t>สมาชิกธนาคารขยะ
(ราย)
(2+4)</t>
  </si>
  <si>
    <t>ชื่อผู้ประกอบการรับซื้อของเก่า</t>
  </si>
  <si>
    <t>ประเภทของขยะรีไซเคิล (ปริมาณที่ขายให้แก่ผู้รับซื้อ)</t>
  </si>
  <si>
    <r>
      <t>รายรับ (บาท)</t>
    </r>
    <r>
      <rPr>
        <b/>
        <sz val="16"/>
        <color indexed="8"/>
        <rFont val="TH SarabunPSK"/>
        <family val="2"/>
      </rPr>
      <t xml:space="preserve"> (A)</t>
    </r>
  </si>
  <si>
    <t>รายจ่าย</t>
  </si>
  <si>
    <t>จำนวนครั้งที่ขายขยะ</t>
  </si>
  <si>
    <t>ค่าฌาปนกิจ</t>
  </si>
  <si>
    <t>ค่ารักษาพยาบาล</t>
  </si>
  <si>
    <t>ค่าคลอดบุตร</t>
  </si>
  <si>
    <t>*อื่น ๆ (ระบุ)</t>
  </si>
  <si>
    <t>จำนวนธนาคารขยะ
(แห่ง)
(1)</t>
  </si>
  <si>
    <t>จำนวนสมาชิก
(คน)
(2)</t>
  </si>
  <si>
    <t xml:space="preserve">จำนวนธนาคารขยะ
(แห่ง)
(3) </t>
  </si>
  <si>
    <t>จำนวนสมาชิก
(ครัวเรือน)
(4)</t>
  </si>
  <si>
    <t>พลาสติก
(กก.)
(5)</t>
  </si>
  <si>
    <t>แก้ว
(กก.)
(6)</t>
  </si>
  <si>
    <t>กระดาษ
(กก.)
(8)</t>
  </si>
  <si>
    <t>อื่น ๆ 
(กก.)
(9)</t>
  </si>
  <si>
    <t>ยอดขยะรีไซเคิลที่ไม่เคยแยกประเภท (ปี 67)
(กก.)
(10)</t>
  </si>
  <si>
    <t>รวมขยะรีไซเคิล
(กก.)
(5+6+7+8+9+10)</t>
  </si>
  <si>
    <t>เงินขายขยะ</t>
  </si>
  <si>
    <t>เงินสมทบอื่นๆ</t>
  </si>
  <si>
    <t>รวม</t>
  </si>
  <si>
    <t>จำนวน</t>
  </si>
  <si>
    <t>จำนวนเงินที่จ่าย</t>
  </si>
  <si>
    <t>(ราย)</t>
  </si>
  <si>
    <r>
      <t xml:space="preserve">(บาท) </t>
    </r>
    <r>
      <rPr>
        <b/>
        <sz val="16"/>
        <color indexed="8"/>
        <rFont val="TH SarabunPSK"/>
        <family val="2"/>
      </rPr>
      <t>(B)</t>
    </r>
  </si>
  <si>
    <r>
      <t xml:space="preserve">(บาท) </t>
    </r>
    <r>
      <rPr>
        <b/>
        <sz val="16"/>
        <color indexed="8"/>
        <rFont val="TH SarabunPSK"/>
        <family val="2"/>
      </rPr>
      <t>(C)</t>
    </r>
  </si>
  <si>
    <r>
      <t xml:space="preserve">(บาท) </t>
    </r>
    <r>
      <rPr>
        <b/>
        <sz val="16"/>
        <color indexed="8"/>
        <rFont val="TH SarabunPSK"/>
        <family val="2"/>
      </rPr>
      <t>(D)</t>
    </r>
  </si>
  <si>
    <r>
      <t xml:space="preserve">(บาท) </t>
    </r>
    <r>
      <rPr>
        <b/>
        <sz val="16"/>
        <color indexed="8"/>
        <rFont val="TH SarabunPSK"/>
        <family val="2"/>
      </rPr>
      <t>(E)</t>
    </r>
  </si>
  <si>
    <t>ตัวอย่าง</t>
  </si>
  <si>
    <t>รุ่งเรืองของเก่า</t>
  </si>
  <si>
    <t>หมายเหตุ: ให้รายงานผลการดำเนินงานยอดล่าสุด ณ วันที่รายงาน โดยให้เป็นยอดสะสมตั้งแต่เริ่มดำเนินการธนาคารขยะ</t>
  </si>
  <si>
    <t>คำอธิบายประเภทของขยะรีไซเคิล
1. ประเภทพลาสติก เช่น ขวดน้ำดื่มแบบขุ่น-แบบใส ขวดน้ำมันพืช ภาชนะพลาสติกบรรจุยาสระผม ครีมอาบน้ำ ถังน้ำ กาละมัง บรรจุภัณฑ์ที่มีเครื่องหมายรีไซเคิล ถุงพลาสติกเหนียว (ถุงรีฟิล) เป็นต้น
2. ประเภทแก้ว เช่น  ขวดหรือภาชนะแก้วแบบใส สีเขียว หรือสีน้ำตาล ขวดหรือภาชนะแก้วบรรจุอาหาร
3. ประเภทโลหะ/อโลหะ เช่น กระป๋องบรรจุอาหารหรือเครื่องดื่ม ทองแดง เหล็ก ตะกั่ว ทองเหลือง วัสดุหรือเศษเหล็กทุกชนิด เป็นต้น
4. ประเภทกระดาษ เช่น กระดาษหนังสือพิมพ์ กระดาษสมุด-หนังสือ นิตยสาร กระดาษกล่อง กระดาษขาว-ดำ แผ่นพับ เป็นต้น
5. ประเภทอื่น ๆ เช่น เครื่องใช้ไฟฟ้าขนาดเล็ก-ใหญ่ ทีวีเก่า ตู้เย็นเก่า แอร์เก่า เป็นต้น</t>
  </si>
  <si>
    <t>ส่วนที่ 2 การซื้อขายขยะรีไซเคิล</t>
  </si>
  <si>
    <t>ครั้ง</t>
  </si>
  <si>
    <t>ชื่อธนาคารขยะ</t>
  </si>
  <si>
    <t>วันที่ซื้อขาย</t>
  </si>
  <si>
    <t>ชื่อผู้ประกอบการรับซื้อ</t>
  </si>
  <si>
    <r>
      <t>จำนวนและปริมาณของการรับซื้อขยะรีไซเคิล</t>
    </r>
    <r>
      <rPr>
        <b/>
        <u/>
        <sz val="18"/>
        <color theme="1"/>
        <rFont val="TH SarabunPSK"/>
        <family val="2"/>
      </rPr>
      <t>จากสมาชิก</t>
    </r>
  </si>
  <si>
    <r>
      <t>จำนวนและปริมาณของการขายซื้อขยะรีไซเคิล</t>
    </r>
    <r>
      <rPr>
        <b/>
        <u/>
        <sz val="18"/>
        <color theme="1"/>
        <rFont val="TH SarabunPSK"/>
        <family val="2"/>
      </rPr>
      <t>กับผู้รับซื้อ</t>
    </r>
  </si>
  <si>
    <t>คำนวณผลต่างการรับซื้อ</t>
  </si>
  <si>
    <t>การใช้จ่ายผลกำไรจากการรับซื้อ</t>
  </si>
  <si>
    <t>พลาสติก
(กก.)
(1)</t>
  </si>
  <si>
    <t>ราคา
(บาท)
(2)</t>
  </si>
  <si>
    <t>แก้ว
(กก.)
(3)</t>
  </si>
  <si>
    <t>ราคา
(บาท)
(4)</t>
  </si>
  <si>
    <t>โลหะ/อลูมิเนียม
(กก.)
(5)</t>
  </si>
  <si>
    <t>ราคา
(บาท)
(6)</t>
  </si>
  <si>
    <t>กระดาษ
(กก.)
(7)</t>
  </si>
  <si>
    <t>ราคา
(บาท)
(8)</t>
  </si>
  <si>
    <t>ราคา
(บาท)
(10)</t>
  </si>
  <si>
    <t>ราคา
(กก.)
(2)</t>
  </si>
  <si>
    <t>ฝากบัญชี
(บาท)</t>
  </si>
  <si>
    <t>ค่าดำเนินงาน
(บาท)</t>
  </si>
  <si>
    <t>จัดสวัสดิการ
(บาท)</t>
  </si>
  <si>
    <t>อื่น ๆ 
(โปรดระบุ)
(บาท)</t>
  </si>
  <si>
    <t>กก.</t>
  </si>
  <si>
    <t>บาท</t>
  </si>
  <si>
    <t>แบบรายงานข้อมูลผลการดำเนินงานธนาคารขยะ จังหวัดนครศรีธรรมราช</t>
  </si>
  <si>
    <t>โลหะ/อลูมิเนียม
(กก.)
(7)</t>
  </si>
  <si>
    <t xml:space="preserve">สามารถดาวน์โหลดแบบรายงานได้จาก QR Code </t>
  </si>
  <si>
    <t>อบต./เทศบาล...................................... อำเภอ............................</t>
  </si>
  <si>
    <r>
      <rPr>
        <b/>
        <u/>
        <sz val="16"/>
        <color theme="1"/>
        <rFont val="TH SarabunPSK"/>
        <family val="2"/>
      </rPr>
      <t>รวมรายจ่าย</t>
    </r>
    <r>
      <rPr>
        <b/>
        <sz val="16"/>
        <color theme="1"/>
        <rFont val="TH SarabunPSK"/>
        <family val="2"/>
      </rPr>
      <t>ของการรับซื้อขยะ 
(บาท)
(P)</t>
    </r>
  </si>
  <si>
    <r>
      <rPr>
        <b/>
        <u/>
        <sz val="16"/>
        <color theme="1"/>
        <rFont val="TH SarabunPSK"/>
        <family val="2"/>
      </rPr>
      <t>รวมรายรับ</t>
    </r>
    <r>
      <rPr>
        <b/>
        <sz val="16"/>
        <color theme="1"/>
        <rFont val="TH SarabunPSK"/>
        <family val="2"/>
      </rPr>
      <t>ของการรับซื้อขยะ 
(บาท)
(AB)</t>
    </r>
  </si>
  <si>
    <t>คงเหลือ
รายรับ - รายจ่ายทั้งหมด</t>
  </si>
  <si>
    <t>รวมปริมาณขยะรีไซเคิล
(กก.)
(1+3+5+7+9)</t>
  </si>
  <si>
    <t>รวมปริมาณ
ขยะรีไซเคิล
(กก.)
(1+3+5+7+9)</t>
  </si>
  <si>
    <t>รวมราคา
ขยะรีไซเคิล
(บาท)
(2+4+6+8+10)</t>
  </si>
  <si>
    <t>รวมราคาขยะรีไซเคิล
(บาท.)
(2+4+6+8+10)</t>
  </si>
  <si>
    <t>จำนวนธนาคารขยะ
(แห่ง)
(1+3)</t>
  </si>
  <si>
    <r>
      <t xml:space="preserve">ผลต่างการรับซื้อ
</t>
    </r>
    <r>
      <rPr>
        <b/>
        <u/>
        <sz val="16"/>
        <color theme="1"/>
        <rFont val="TH SarabunPSK"/>
        <family val="2"/>
      </rPr>
      <t>รายรับ-รายจ่าย</t>
    </r>
    <r>
      <rPr>
        <b/>
        <sz val="16"/>
        <color theme="1"/>
        <rFont val="TH SarabunPSK"/>
        <family val="2"/>
      </rPr>
      <t xml:space="preserve">
(บาท)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</si>
</sst>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20"/>
      <color theme="1"/>
      <name val="TH SarabunPSK"/>
      <family val="2"/>
    </font>
    <font>
      <b/>
      <u/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color rgb="FFFF0000"/>
      <name val="TH SarabunPSK"/>
      <family val="2"/>
    </font>
    <font>
      <b/>
      <sz val="16"/>
      <color rgb="FF000000"/>
      <name val="TH SarabunPSK"/>
      <family val="2"/>
    </font>
    <font>
      <b/>
      <sz val="22"/>
      <color rgb="FFFF0000"/>
      <name val="TH SarabunIT๙"/>
      <family val="2"/>
    </font>
    <font>
      <b/>
      <sz val="22"/>
      <name val="TH SarabunIT๙"/>
      <family val="2"/>
    </font>
    <font>
      <b/>
      <sz val="18"/>
      <color theme="1"/>
      <name val="TH SarabunPSK"/>
      <family val="2"/>
    </font>
    <font>
      <b/>
      <u/>
      <sz val="18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theme="1"/>
      <name val="TH SarabunIT๙"/>
      <family val="2"/>
    </font>
    <font>
      <b/>
      <sz val="26"/>
      <color rgb="FFFF0000"/>
      <name val="TH SarabunIT๙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3">
    <xf numFmtId="0" fontId="0" fillId="0" borderId="0" xfId="0"/>
    <xf numFmtId="2" fontId="2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3" fontId="4" fillId="5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3" fontId="4" fillId="7" borderId="2" xfId="0" applyNumberFormat="1" applyFont="1" applyFill="1" applyBorder="1" applyAlignment="1">
      <alignment horizontal="center" vertical="center"/>
    </xf>
    <xf numFmtId="187" fontId="4" fillId="7" borderId="2" xfId="0" applyNumberFormat="1" applyFont="1" applyFill="1" applyBorder="1" applyAlignment="1">
      <alignment horizontal="center" vertical="center"/>
    </xf>
    <xf numFmtId="187" fontId="4" fillId="5" borderId="2" xfId="0" applyNumberFormat="1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1" fontId="8" fillId="2" borderId="9" xfId="0" applyNumberFormat="1" applyFont="1" applyFill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 wrapText="1"/>
    </xf>
    <xf numFmtId="43" fontId="8" fillId="3" borderId="11" xfId="1" applyFont="1" applyFill="1" applyBorder="1" applyAlignment="1">
      <alignment horizontal="center" vertical="center" wrapText="1"/>
    </xf>
    <xf numFmtId="43" fontId="8" fillId="4" borderId="2" xfId="1" applyFont="1" applyFill="1" applyBorder="1" applyAlignment="1">
      <alignment horizontal="center" vertical="center" wrapText="1"/>
    </xf>
    <xf numFmtId="43" fontId="8" fillId="7" borderId="2" xfId="1" applyFont="1" applyFill="1" applyBorder="1" applyAlignment="1">
      <alignment horizontal="center" vertical="center"/>
    </xf>
    <xf numFmtId="43" fontId="8" fillId="5" borderId="2" xfId="1" applyFont="1" applyFill="1" applyBorder="1" applyAlignment="1">
      <alignment horizontal="center" vertical="center"/>
    </xf>
    <xf numFmtId="43" fontId="8" fillId="3" borderId="2" xfId="1" applyFont="1" applyFill="1" applyBorder="1" applyAlignment="1">
      <alignment horizontal="center" vertical="center"/>
    </xf>
    <xf numFmtId="43" fontId="8" fillId="6" borderId="2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3" fontId="9" fillId="0" borderId="2" xfId="2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left" vertical="top" wrapText="1"/>
    </xf>
    <xf numFmtId="187" fontId="2" fillId="2" borderId="2" xfId="2" applyNumberFormat="1" applyFont="1" applyFill="1" applyBorder="1" applyAlignment="1">
      <alignment horizontal="right"/>
    </xf>
    <xf numFmtId="43" fontId="2" fillId="0" borderId="12" xfId="2" applyFont="1" applyBorder="1" applyAlignment="1">
      <alignment horizontal="center" vertical="top" wrapText="1"/>
    </xf>
    <xf numFmtId="43" fontId="2" fillId="3" borderId="2" xfId="2" applyFont="1" applyFill="1" applyBorder="1" applyAlignment="1">
      <alignment horizontal="right" vertical="top"/>
    </xf>
    <xf numFmtId="43" fontId="2" fillId="4" borderId="2" xfId="2" applyFont="1" applyFill="1" applyBorder="1" applyAlignment="1">
      <alignment horizontal="right" vertical="top"/>
    </xf>
    <xf numFmtId="43" fontId="2" fillId="7" borderId="2" xfId="2" applyFont="1" applyFill="1" applyBorder="1" applyAlignment="1">
      <alignment horizontal="right" vertical="top"/>
    </xf>
    <xf numFmtId="187" fontId="2" fillId="5" borderId="2" xfId="2" applyNumberFormat="1" applyFont="1" applyFill="1" applyBorder="1" applyAlignment="1">
      <alignment horizontal="right" vertical="top"/>
    </xf>
    <xf numFmtId="43" fontId="2" fillId="5" borderId="2" xfId="2" applyFont="1" applyFill="1" applyBorder="1" applyAlignment="1">
      <alignment horizontal="right" vertical="top"/>
    </xf>
    <xf numFmtId="187" fontId="2" fillId="7" borderId="2" xfId="2" applyNumberFormat="1" applyFont="1" applyFill="1" applyBorder="1" applyAlignment="1">
      <alignment horizontal="right" vertical="top"/>
    </xf>
    <xf numFmtId="0" fontId="2" fillId="6" borderId="2" xfId="0" applyFont="1" applyFill="1" applyBorder="1" applyAlignment="1">
      <alignment horizontal="right" vertical="top"/>
    </xf>
    <xf numFmtId="0" fontId="12" fillId="7" borderId="6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15" fontId="8" fillId="0" borderId="11" xfId="0" applyNumberFormat="1" applyFont="1" applyBorder="1" applyAlignment="1">
      <alignment horizontal="center" vertical="center"/>
    </xf>
    <xf numFmtId="187" fontId="8" fillId="7" borderId="11" xfId="1" applyNumberFormat="1" applyFont="1" applyFill="1" applyBorder="1" applyAlignment="1">
      <alignment horizontal="center" vertical="center" wrapText="1"/>
    </xf>
    <xf numFmtId="2" fontId="8" fillId="7" borderId="11" xfId="0" applyNumberFormat="1" applyFont="1" applyFill="1" applyBorder="1" applyAlignment="1">
      <alignment horizontal="center" vertical="center" wrapText="1"/>
    </xf>
    <xf numFmtId="43" fontId="8" fillId="7" borderId="11" xfId="1" applyFont="1" applyFill="1" applyBorder="1" applyAlignment="1">
      <alignment horizontal="center" vertical="center" wrapText="1"/>
    </xf>
    <xf numFmtId="2" fontId="8" fillId="3" borderId="11" xfId="0" applyNumberFormat="1" applyFont="1" applyFill="1" applyBorder="1" applyAlignment="1">
      <alignment horizontal="center" vertical="center" wrapText="1"/>
    </xf>
    <xf numFmtId="2" fontId="8" fillId="4" borderId="11" xfId="0" applyNumberFormat="1" applyFont="1" applyFill="1" applyBorder="1" applyAlignment="1">
      <alignment horizontal="center" vertical="center" wrapText="1"/>
    </xf>
    <xf numFmtId="2" fontId="8" fillId="4" borderId="2" xfId="0" applyNumberFormat="1" applyFont="1" applyFill="1" applyBorder="1" applyAlignment="1">
      <alignment horizontal="center" vertical="center" wrapText="1"/>
    </xf>
    <xf numFmtId="2" fontId="8" fillId="8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0" fillId="0" borderId="2" xfId="0" applyBorder="1"/>
    <xf numFmtId="0" fontId="0" fillId="7" borderId="2" xfId="0" applyFill="1" applyBorder="1"/>
    <xf numFmtId="0" fontId="0" fillId="3" borderId="2" xfId="0" applyFill="1" applyBorder="1"/>
    <xf numFmtId="0" fontId="0" fillId="4" borderId="2" xfId="0" applyFill="1" applyBorder="1"/>
    <xf numFmtId="0" fontId="0" fillId="8" borderId="2" xfId="0" applyFill="1" applyBorder="1"/>
    <xf numFmtId="0" fontId="1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43" fontId="8" fillId="0" borderId="0" xfId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2" fontId="4" fillId="3" borderId="3" xfId="0" applyNumberFormat="1" applyFont="1" applyFill="1" applyBorder="1" applyAlignment="1">
      <alignment horizontal="center" vertical="center" wrapText="1"/>
    </xf>
    <xf numFmtId="2" fontId="4" fillId="3" borderId="11" xfId="0" applyNumberFormat="1" applyFont="1" applyFill="1" applyBorder="1" applyAlignment="1">
      <alignment horizontal="center" vertical="center" wrapText="1"/>
    </xf>
    <xf numFmtId="43" fontId="4" fillId="4" borderId="2" xfId="0" applyNumberFormat="1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43" fontId="4" fillId="7" borderId="2" xfId="0" applyNumberFormat="1" applyFont="1" applyFill="1" applyBorder="1" applyAlignment="1">
      <alignment horizontal="center" vertical="center"/>
    </xf>
    <xf numFmtId="43" fontId="4" fillId="5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 wrapText="1"/>
    </xf>
    <xf numFmtId="2" fontId="4" fillId="3" borderId="6" xfId="0" applyNumberFormat="1" applyFont="1" applyFill="1" applyBorder="1" applyAlignment="1">
      <alignment horizontal="center" vertical="center" wrapText="1"/>
    </xf>
    <xf numFmtId="2" fontId="4" fillId="3" borderId="5" xfId="0" applyNumberFormat="1" applyFont="1" applyFill="1" applyBorder="1" applyAlignment="1">
      <alignment horizontal="center" vertical="center" wrapText="1"/>
    </xf>
    <xf numFmtId="2" fontId="4" fillId="3" borderId="8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2" fontId="4" fillId="3" borderId="9" xfId="0" applyNumberFormat="1" applyFont="1" applyFill="1" applyBorder="1" applyAlignment="1">
      <alignment horizontal="center" vertical="center" wrapText="1"/>
    </xf>
    <xf numFmtId="1" fontId="4" fillId="2" borderId="3" xfId="0" applyNumberFormat="1" applyFont="1" applyFill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1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43" fontId="4" fillId="3" borderId="2" xfId="0" applyNumberFormat="1" applyFont="1" applyFill="1" applyBorder="1" applyAlignment="1">
      <alignment horizontal="center" vertical="center" wrapText="1"/>
    </xf>
    <xf numFmtId="43" fontId="4" fillId="3" borderId="2" xfId="0" applyNumberFormat="1" applyFont="1" applyFill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2" fontId="4" fillId="8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2" fontId="4" fillId="4" borderId="3" xfId="0" applyNumberFormat="1" applyFont="1" applyFill="1" applyBorder="1" applyAlignment="1">
      <alignment horizontal="center" vertical="center" wrapText="1"/>
    </xf>
    <xf numFmtId="2" fontId="4" fillId="4" borderId="11" xfId="0" applyNumberFormat="1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 wrapText="1"/>
    </xf>
    <xf numFmtId="2" fontId="12" fillId="8" borderId="4" xfId="0" applyNumberFormat="1" applyFont="1" applyFill="1" applyBorder="1" applyAlignment="1">
      <alignment horizontal="center" vertical="center" wrapText="1"/>
    </xf>
    <xf numFmtId="2" fontId="12" fillId="8" borderId="6" xfId="0" applyNumberFormat="1" applyFont="1" applyFill="1" applyBorder="1" applyAlignment="1">
      <alignment horizontal="center" vertical="center" wrapText="1"/>
    </xf>
    <xf numFmtId="2" fontId="12" fillId="8" borderId="5" xfId="0" applyNumberFormat="1" applyFont="1" applyFill="1" applyBorder="1" applyAlignment="1">
      <alignment horizontal="center" vertical="center" wrapText="1"/>
    </xf>
    <xf numFmtId="2" fontId="12" fillId="8" borderId="8" xfId="0" applyNumberFormat="1" applyFont="1" applyFill="1" applyBorder="1" applyAlignment="1">
      <alignment horizontal="center" vertical="center" wrapText="1"/>
    </xf>
    <xf numFmtId="2" fontId="12" fillId="8" borderId="1" xfId="0" applyNumberFormat="1" applyFont="1" applyFill="1" applyBorder="1" applyAlignment="1">
      <alignment horizontal="center" vertical="center" wrapText="1"/>
    </xf>
    <xf numFmtId="2" fontId="12" fillId="8" borderId="9" xfId="0" applyNumberFormat="1" applyFont="1" applyFill="1" applyBorder="1" applyAlignment="1">
      <alignment horizontal="center" vertical="center" wrapText="1"/>
    </xf>
    <xf numFmtId="2" fontId="4" fillId="7" borderId="3" xfId="0" applyNumberFormat="1" applyFont="1" applyFill="1" applyBorder="1" applyAlignment="1">
      <alignment horizontal="center" vertical="center" wrapText="1"/>
    </xf>
    <xf numFmtId="2" fontId="4" fillId="7" borderId="11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2" fillId="7" borderId="4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</cellXfs>
  <cellStyles count="3">
    <cellStyle name="จุลภาค" xfId="1" builtinId="3"/>
    <cellStyle name="จุลภาค 2" xfId="2" xr:uid="{A5731D36-5173-46B6-AE46-A230C222B26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14</xdr:row>
      <xdr:rowOff>14002</xdr:rowOff>
    </xdr:from>
    <xdr:to>
      <xdr:col>2</xdr:col>
      <xdr:colOff>1071466</xdr:colOff>
      <xdr:row>22</xdr:row>
      <xdr:rowOff>0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5D567CB0-107C-7E3C-9327-C779AE13C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072" y="7824502"/>
          <a:ext cx="1357215" cy="1401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3A2AA-F4AF-4FB3-BBBE-2BBD6871AEC6}">
  <sheetPr>
    <pageSetUpPr fitToPage="1"/>
  </sheetPr>
  <dimension ref="A1:AE19"/>
  <sheetViews>
    <sheetView topLeftCell="A10" zoomScale="70" zoomScaleNormal="70" workbookViewId="0">
      <selection activeCell="E17" sqref="E17"/>
    </sheetView>
  </sheetViews>
  <sheetFormatPr defaultRowHeight="14.25" x14ac:dyDescent="0.2"/>
  <cols>
    <col min="1" max="1" width="4.25" bestFit="1" customWidth="1"/>
    <col min="2" max="3" width="16.25" customWidth="1"/>
    <col min="4" max="4" width="21" customWidth="1"/>
    <col min="5" max="5" width="17.5" customWidth="1"/>
    <col min="6" max="6" width="16.5" customWidth="1"/>
    <col min="7" max="7" width="14.5" customWidth="1"/>
    <col min="8" max="8" width="17.125" customWidth="1"/>
    <col min="9" max="9" width="17.875" customWidth="1"/>
    <col min="10" max="10" width="26.5" customWidth="1"/>
    <col min="11" max="15" width="17.625" customWidth="1"/>
    <col min="16" max="16" width="28.125" customWidth="1"/>
    <col min="17" max="17" width="17.625" customWidth="1"/>
    <col min="18" max="18" width="18.75" bestFit="1" customWidth="1"/>
    <col min="19" max="19" width="17.125" customWidth="1"/>
    <col min="20" max="20" width="18.75" bestFit="1" customWidth="1"/>
    <col min="21" max="21" width="13.375" customWidth="1"/>
    <col min="22" max="22" width="17.125" customWidth="1"/>
    <col min="23" max="23" width="17" customWidth="1"/>
    <col min="24" max="24" width="15" bestFit="1" customWidth="1"/>
    <col min="25" max="25" width="12.25" customWidth="1"/>
    <col min="26" max="26" width="15" bestFit="1" customWidth="1"/>
    <col min="27" max="27" width="11.375" customWidth="1"/>
    <col min="28" max="28" width="15" bestFit="1" customWidth="1"/>
    <col min="29" max="29" width="20.625" customWidth="1"/>
    <col min="30" max="30" width="13.375" customWidth="1"/>
    <col min="31" max="31" width="7.125" bestFit="1" customWidth="1"/>
  </cols>
  <sheetData>
    <row r="1" spans="1:31" ht="30.75" x14ac:dyDescent="0.2">
      <c r="J1" s="1"/>
      <c r="K1" s="1"/>
      <c r="L1" s="1"/>
      <c r="M1" s="1"/>
      <c r="N1" s="1"/>
      <c r="O1" s="1"/>
      <c r="P1" s="1"/>
      <c r="Q1" s="1"/>
      <c r="AC1" s="72" t="s">
        <v>0</v>
      </c>
      <c r="AD1" s="72"/>
    </row>
    <row r="2" spans="1:31" ht="30.75" x14ac:dyDescent="0.2">
      <c r="A2" s="73" t="s">
        <v>66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</row>
    <row r="3" spans="1:31" ht="30.75" x14ac:dyDescent="0.2">
      <c r="A3" s="73" t="s">
        <v>69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</row>
    <row r="4" spans="1:31" ht="24" x14ac:dyDescent="0.2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</row>
    <row r="5" spans="1:31" ht="30.75" x14ac:dyDescent="0.2">
      <c r="A5" s="75" t="s">
        <v>1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2"/>
    </row>
    <row r="6" spans="1:31" ht="30.75" x14ac:dyDescent="0.2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2"/>
    </row>
    <row r="7" spans="1:31" ht="21" customHeight="1" x14ac:dyDescent="0.2">
      <c r="A7" s="77" t="s">
        <v>2</v>
      </c>
      <c r="B7" s="80" t="s">
        <v>3</v>
      </c>
      <c r="C7" s="80" t="s">
        <v>4</v>
      </c>
      <c r="D7" s="83" t="s">
        <v>5</v>
      </c>
      <c r="E7" s="84"/>
      <c r="F7" s="83" t="s">
        <v>6</v>
      </c>
      <c r="G7" s="84"/>
      <c r="H7" s="68" t="s">
        <v>77</v>
      </c>
      <c r="I7" s="68" t="s">
        <v>7</v>
      </c>
      <c r="J7" s="89" t="s">
        <v>8</v>
      </c>
      <c r="K7" s="62" t="s">
        <v>9</v>
      </c>
      <c r="L7" s="63"/>
      <c r="M7" s="63"/>
      <c r="N7" s="63"/>
      <c r="O7" s="63"/>
      <c r="P7" s="63"/>
      <c r="Q7" s="64"/>
      <c r="R7" s="56" t="s">
        <v>10</v>
      </c>
      <c r="S7" s="56"/>
      <c r="T7" s="56"/>
      <c r="U7" s="59" t="s">
        <v>11</v>
      </c>
      <c r="V7" s="59"/>
      <c r="W7" s="59"/>
      <c r="X7" s="59"/>
      <c r="Y7" s="59"/>
      <c r="Z7" s="59"/>
      <c r="AA7" s="59"/>
      <c r="AB7" s="59"/>
      <c r="AC7" s="87" t="s">
        <v>72</v>
      </c>
      <c r="AD7" s="57" t="s">
        <v>12</v>
      </c>
      <c r="AE7" s="4"/>
    </row>
    <row r="8" spans="1:31" ht="24" x14ac:dyDescent="0.2">
      <c r="A8" s="78"/>
      <c r="B8" s="81"/>
      <c r="C8" s="81"/>
      <c r="D8" s="85"/>
      <c r="E8" s="86"/>
      <c r="F8" s="85"/>
      <c r="G8" s="86"/>
      <c r="H8" s="69"/>
      <c r="I8" s="69"/>
      <c r="J8" s="90"/>
      <c r="K8" s="65"/>
      <c r="L8" s="66"/>
      <c r="M8" s="66"/>
      <c r="N8" s="66"/>
      <c r="O8" s="66"/>
      <c r="P8" s="66"/>
      <c r="Q8" s="67"/>
      <c r="R8" s="56"/>
      <c r="S8" s="56"/>
      <c r="T8" s="56"/>
      <c r="U8" s="58" t="s">
        <v>13</v>
      </c>
      <c r="V8" s="58"/>
      <c r="W8" s="59" t="s">
        <v>14</v>
      </c>
      <c r="X8" s="59"/>
      <c r="Y8" s="58" t="s">
        <v>15</v>
      </c>
      <c r="Z8" s="58"/>
      <c r="AA8" s="59" t="s">
        <v>16</v>
      </c>
      <c r="AB8" s="59"/>
      <c r="AC8" s="88"/>
      <c r="AD8" s="57"/>
      <c r="AE8" s="4"/>
    </row>
    <row r="9" spans="1:31" ht="37.5" customHeight="1" x14ac:dyDescent="0.2">
      <c r="A9" s="78"/>
      <c r="B9" s="81"/>
      <c r="C9" s="81"/>
      <c r="D9" s="60" t="s">
        <v>17</v>
      </c>
      <c r="E9" s="60" t="s">
        <v>18</v>
      </c>
      <c r="F9" s="60" t="s">
        <v>19</v>
      </c>
      <c r="G9" s="60" t="s">
        <v>20</v>
      </c>
      <c r="H9" s="69"/>
      <c r="I9" s="69"/>
      <c r="J9" s="90"/>
      <c r="K9" s="54" t="s">
        <v>21</v>
      </c>
      <c r="L9" s="54" t="s">
        <v>22</v>
      </c>
      <c r="M9" s="54" t="s">
        <v>67</v>
      </c>
      <c r="N9" s="54" t="s">
        <v>23</v>
      </c>
      <c r="O9" s="54" t="s">
        <v>24</v>
      </c>
      <c r="P9" s="54" t="s">
        <v>25</v>
      </c>
      <c r="Q9" s="54" t="s">
        <v>26</v>
      </c>
      <c r="R9" s="56" t="s">
        <v>27</v>
      </c>
      <c r="S9" s="56" t="s">
        <v>28</v>
      </c>
      <c r="T9" s="56" t="s">
        <v>29</v>
      </c>
      <c r="U9" s="6" t="s">
        <v>30</v>
      </c>
      <c r="V9" s="5" t="s">
        <v>31</v>
      </c>
      <c r="W9" s="7" t="s">
        <v>30</v>
      </c>
      <c r="X9" s="3" t="s">
        <v>31</v>
      </c>
      <c r="Y9" s="6" t="s">
        <v>30</v>
      </c>
      <c r="Z9" s="5" t="s">
        <v>31</v>
      </c>
      <c r="AA9" s="7" t="s">
        <v>30</v>
      </c>
      <c r="AB9" s="3" t="s">
        <v>31</v>
      </c>
      <c r="AC9" s="88"/>
      <c r="AD9" s="57"/>
      <c r="AE9" s="4"/>
    </row>
    <row r="10" spans="1:31" ht="55.5" customHeight="1" x14ac:dyDescent="0.2">
      <c r="A10" s="79"/>
      <c r="B10" s="82"/>
      <c r="C10" s="82"/>
      <c r="D10" s="61"/>
      <c r="E10" s="61"/>
      <c r="F10" s="61"/>
      <c r="G10" s="61"/>
      <c r="H10" s="70"/>
      <c r="I10" s="70"/>
      <c r="J10" s="91"/>
      <c r="K10" s="55"/>
      <c r="L10" s="55"/>
      <c r="M10" s="55"/>
      <c r="N10" s="55"/>
      <c r="O10" s="55"/>
      <c r="P10" s="55"/>
      <c r="Q10" s="55"/>
      <c r="R10" s="56"/>
      <c r="S10" s="56"/>
      <c r="T10" s="56"/>
      <c r="U10" s="6" t="s">
        <v>32</v>
      </c>
      <c r="V10" s="5" t="s">
        <v>33</v>
      </c>
      <c r="W10" s="7" t="s">
        <v>32</v>
      </c>
      <c r="X10" s="3" t="s">
        <v>34</v>
      </c>
      <c r="Y10" s="6" t="s">
        <v>32</v>
      </c>
      <c r="Z10" s="5" t="s">
        <v>35</v>
      </c>
      <c r="AA10" s="7" t="s">
        <v>32</v>
      </c>
      <c r="AB10" s="3" t="s">
        <v>36</v>
      </c>
      <c r="AC10" s="88"/>
      <c r="AD10" s="57"/>
      <c r="AE10" s="4"/>
    </row>
    <row r="11" spans="1:31" ht="37.5" customHeight="1" x14ac:dyDescent="0.2">
      <c r="A11" s="52">
        <v>1</v>
      </c>
      <c r="B11" s="51" t="s">
        <v>37</v>
      </c>
      <c r="C11" s="51" t="s">
        <v>37</v>
      </c>
      <c r="D11" s="8">
        <v>1</v>
      </c>
      <c r="E11" s="8">
        <v>30</v>
      </c>
      <c r="F11" s="8">
        <v>1</v>
      </c>
      <c r="G11" s="8">
        <v>20</v>
      </c>
      <c r="H11" s="9">
        <f>SUM(D11+F11)</f>
        <v>2</v>
      </c>
      <c r="I11" s="10">
        <v>130</v>
      </c>
      <c r="J11" s="11" t="s">
        <v>38</v>
      </c>
      <c r="K11" s="12">
        <v>18</v>
      </c>
      <c r="L11" s="12">
        <v>20</v>
      </c>
      <c r="M11" s="12">
        <v>20</v>
      </c>
      <c r="N11" s="12">
        <v>25</v>
      </c>
      <c r="O11" s="12">
        <v>16</v>
      </c>
      <c r="P11" s="12">
        <v>500000</v>
      </c>
      <c r="Q11" s="12">
        <f>K11+L11+M11+N11+O11+P11</f>
        <v>500099</v>
      </c>
      <c r="R11" s="13">
        <v>3156145120</v>
      </c>
      <c r="S11" s="13">
        <v>52145</v>
      </c>
      <c r="T11" s="13">
        <v>3156197265</v>
      </c>
      <c r="U11" s="14">
        <v>1</v>
      </c>
      <c r="V11" s="14">
        <v>4000</v>
      </c>
      <c r="W11" s="15"/>
      <c r="X11" s="15"/>
      <c r="Y11" s="14"/>
      <c r="Z11" s="14"/>
      <c r="AA11" s="15"/>
      <c r="AB11" s="15"/>
      <c r="AC11" s="16">
        <v>3156193265</v>
      </c>
      <c r="AD11" s="17">
        <v>1</v>
      </c>
      <c r="AE11" s="4"/>
    </row>
    <row r="12" spans="1:31" ht="45" customHeight="1" x14ac:dyDescent="0.55000000000000004">
      <c r="A12" s="18"/>
      <c r="B12" s="19"/>
      <c r="C12" s="20"/>
      <c r="D12" s="21"/>
      <c r="E12" s="21"/>
      <c r="F12" s="21"/>
      <c r="G12" s="21"/>
      <c r="H12" s="21"/>
      <c r="I12" s="21"/>
      <c r="J12" s="22"/>
      <c r="K12" s="23"/>
      <c r="L12" s="23"/>
      <c r="M12" s="23"/>
      <c r="N12" s="23"/>
      <c r="O12" s="23"/>
      <c r="P12" s="23"/>
      <c r="Q12" s="23"/>
      <c r="R12" s="24"/>
      <c r="S12" s="24"/>
      <c r="T12" s="24"/>
      <c r="U12" s="25"/>
      <c r="V12" s="25"/>
      <c r="W12" s="26"/>
      <c r="X12" s="27"/>
      <c r="Y12" s="28"/>
      <c r="Z12" s="25"/>
      <c r="AA12" s="26"/>
      <c r="AB12" s="27"/>
      <c r="AC12" s="23"/>
      <c r="AD12" s="29"/>
    </row>
    <row r="13" spans="1:31" ht="33.75" x14ac:dyDescent="0.5">
      <c r="A13" s="71" t="s">
        <v>39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</row>
    <row r="14" spans="1:31" ht="180.75" customHeight="1" x14ac:dyDescent="0.2">
      <c r="A14" s="53" t="s">
        <v>40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</row>
    <row r="19" spans="4:4" x14ac:dyDescent="0.2">
      <c r="D19" t="s">
        <v>68</v>
      </c>
    </row>
  </sheetData>
  <mergeCells count="39">
    <mergeCell ref="M9:M10"/>
    <mergeCell ref="F9:F10"/>
    <mergeCell ref="N9:N10"/>
    <mergeCell ref="O9:O10"/>
    <mergeCell ref="K9:K10"/>
    <mergeCell ref="I7:I10"/>
    <mergeCell ref="J7:J10"/>
    <mergeCell ref="R7:T8"/>
    <mergeCell ref="A13:AD13"/>
    <mergeCell ref="AC1:AD1"/>
    <mergeCell ref="A2:AD2"/>
    <mergeCell ref="A3:AD3"/>
    <mergeCell ref="A4:AD4"/>
    <mergeCell ref="A5:AD5"/>
    <mergeCell ref="A6:AD6"/>
    <mergeCell ref="A7:A10"/>
    <mergeCell ref="B7:B10"/>
    <mergeCell ref="C7:C10"/>
    <mergeCell ref="D7:E8"/>
    <mergeCell ref="F7:G8"/>
    <mergeCell ref="U7:AB7"/>
    <mergeCell ref="AC7:AC10"/>
    <mergeCell ref="L9:L10"/>
    <mergeCell ref="A14:AD14"/>
    <mergeCell ref="P9:P10"/>
    <mergeCell ref="Q9:Q10"/>
    <mergeCell ref="R9:R10"/>
    <mergeCell ref="S9:S10"/>
    <mergeCell ref="T9:T10"/>
    <mergeCell ref="AD7:AD10"/>
    <mergeCell ref="U8:V8"/>
    <mergeCell ref="W8:X8"/>
    <mergeCell ref="Y8:Z8"/>
    <mergeCell ref="AA8:AB8"/>
    <mergeCell ref="D9:D10"/>
    <mergeCell ref="E9:E10"/>
    <mergeCell ref="K7:Q8"/>
    <mergeCell ref="H7:H10"/>
    <mergeCell ref="G9:G10"/>
  </mergeCells>
  <pageMargins left="0.23622047244094491" right="0.23622047244094491" top="0.74803149606299213" bottom="0.74803149606299213" header="0.31496062992125984" footer="0.31496062992125984"/>
  <pageSetup paperSize="9" scale="2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90859-24AD-410E-9A4C-12E8808A0C20}">
  <sheetPr>
    <pageSetUpPr fitToPage="1"/>
  </sheetPr>
  <dimension ref="A1:AK21"/>
  <sheetViews>
    <sheetView tabSelected="1" zoomScale="90" zoomScaleNormal="90" workbookViewId="0">
      <selection activeCell="AL10" sqref="AL10"/>
    </sheetView>
  </sheetViews>
  <sheetFormatPr defaultRowHeight="14.25" x14ac:dyDescent="0.2"/>
  <cols>
    <col min="1" max="1" width="4.875" customWidth="1"/>
    <col min="2" max="2" width="16.625" customWidth="1"/>
    <col min="3" max="3" width="18.125" customWidth="1"/>
    <col min="4" max="4" width="18.625" customWidth="1"/>
    <col min="5" max="14" width="11.125" customWidth="1"/>
    <col min="15" max="16" width="16.875" customWidth="1"/>
    <col min="17" max="18" width="13.125" bestFit="1" customWidth="1"/>
    <col min="19" max="26" width="10.375" customWidth="1"/>
    <col min="27" max="27" width="13.125" customWidth="1"/>
    <col min="28" max="28" width="10.375" customWidth="1"/>
    <col min="29" max="31" width="15.125" customWidth="1"/>
    <col min="32" max="35" width="12.25" customWidth="1"/>
  </cols>
  <sheetData>
    <row r="1" spans="1:35" ht="30.75" x14ac:dyDescent="0.2">
      <c r="A1" s="105" t="s">
        <v>41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</row>
    <row r="2" spans="1:35" ht="23.25" customHeight="1" x14ac:dyDescent="0.2">
      <c r="A2" s="77" t="s">
        <v>42</v>
      </c>
      <c r="B2" s="80" t="s">
        <v>43</v>
      </c>
      <c r="C2" s="80" t="s">
        <v>44</v>
      </c>
      <c r="D2" s="77" t="s">
        <v>45</v>
      </c>
      <c r="E2" s="107" t="s">
        <v>46</v>
      </c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30"/>
      <c r="Q2" s="111" t="s">
        <v>47</v>
      </c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3"/>
      <c r="AC2" s="117" t="s">
        <v>48</v>
      </c>
      <c r="AD2" s="118"/>
      <c r="AE2" s="119"/>
      <c r="AF2" s="97" t="s">
        <v>49</v>
      </c>
      <c r="AG2" s="98"/>
      <c r="AH2" s="98"/>
      <c r="AI2" s="99"/>
    </row>
    <row r="3" spans="1:35" ht="23.25" customHeight="1" x14ac:dyDescent="0.2">
      <c r="A3" s="78"/>
      <c r="B3" s="81"/>
      <c r="C3" s="81"/>
      <c r="D3" s="78"/>
      <c r="E3" s="109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31"/>
      <c r="Q3" s="114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6"/>
      <c r="AC3" s="120"/>
      <c r="AD3" s="121"/>
      <c r="AE3" s="122"/>
      <c r="AF3" s="100"/>
      <c r="AG3" s="101"/>
      <c r="AH3" s="101"/>
      <c r="AI3" s="102"/>
    </row>
    <row r="4" spans="1:35" ht="63" customHeight="1" x14ac:dyDescent="0.2">
      <c r="A4" s="78"/>
      <c r="B4" s="81"/>
      <c r="C4" s="81"/>
      <c r="D4" s="78"/>
      <c r="E4" s="103" t="s">
        <v>50</v>
      </c>
      <c r="F4" s="103" t="s">
        <v>51</v>
      </c>
      <c r="G4" s="103" t="s">
        <v>52</v>
      </c>
      <c r="H4" s="103" t="s">
        <v>53</v>
      </c>
      <c r="I4" s="103" t="s">
        <v>54</v>
      </c>
      <c r="J4" s="103" t="s">
        <v>55</v>
      </c>
      <c r="K4" s="103" t="s">
        <v>56</v>
      </c>
      <c r="L4" s="103" t="s">
        <v>57</v>
      </c>
      <c r="M4" s="103" t="s">
        <v>24</v>
      </c>
      <c r="N4" s="103" t="s">
        <v>58</v>
      </c>
      <c r="O4" s="103" t="s">
        <v>74</v>
      </c>
      <c r="P4" s="103" t="s">
        <v>75</v>
      </c>
      <c r="Q4" s="54" t="s">
        <v>50</v>
      </c>
      <c r="R4" s="54" t="s">
        <v>59</v>
      </c>
      <c r="S4" s="54" t="s">
        <v>52</v>
      </c>
      <c r="T4" s="54" t="s">
        <v>53</v>
      </c>
      <c r="U4" s="54" t="s">
        <v>54</v>
      </c>
      <c r="V4" s="54" t="s">
        <v>55</v>
      </c>
      <c r="W4" s="54" t="s">
        <v>56</v>
      </c>
      <c r="X4" s="54" t="s">
        <v>57</v>
      </c>
      <c r="Y4" s="54" t="s">
        <v>24</v>
      </c>
      <c r="Z4" s="54" t="s">
        <v>58</v>
      </c>
      <c r="AA4" s="54" t="s">
        <v>73</v>
      </c>
      <c r="AB4" s="54" t="s">
        <v>76</v>
      </c>
      <c r="AC4" s="94" t="s">
        <v>70</v>
      </c>
      <c r="AD4" s="94" t="s">
        <v>71</v>
      </c>
      <c r="AE4" s="96" t="s">
        <v>78</v>
      </c>
      <c r="AF4" s="92" t="s">
        <v>60</v>
      </c>
      <c r="AG4" s="92" t="s">
        <v>61</v>
      </c>
      <c r="AH4" s="92" t="s">
        <v>62</v>
      </c>
      <c r="AI4" s="92" t="s">
        <v>63</v>
      </c>
    </row>
    <row r="5" spans="1:35" ht="63" customHeight="1" x14ac:dyDescent="0.2">
      <c r="A5" s="79"/>
      <c r="B5" s="82"/>
      <c r="C5" s="82"/>
      <c r="D5" s="79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95"/>
      <c r="AD5" s="95"/>
      <c r="AE5" s="96"/>
      <c r="AF5" s="92"/>
      <c r="AG5" s="92"/>
      <c r="AH5" s="92"/>
      <c r="AI5" s="92"/>
    </row>
    <row r="6" spans="1:35" ht="63" customHeight="1" x14ac:dyDescent="0.2">
      <c r="A6" s="50"/>
      <c r="B6" s="49" t="s">
        <v>37</v>
      </c>
      <c r="C6" s="32">
        <v>243970</v>
      </c>
      <c r="D6" s="11" t="s">
        <v>38</v>
      </c>
      <c r="E6" s="33">
        <v>18</v>
      </c>
      <c r="F6" s="33">
        <f>E6*12</f>
        <v>216</v>
      </c>
      <c r="G6" s="33">
        <v>20</v>
      </c>
      <c r="H6" s="33">
        <f>G6*6</f>
        <v>120</v>
      </c>
      <c r="I6" s="33">
        <v>20</v>
      </c>
      <c r="J6" s="33">
        <f>I6*20</f>
        <v>400</v>
      </c>
      <c r="K6" s="33">
        <v>25</v>
      </c>
      <c r="L6" s="33">
        <f>K6*8</f>
        <v>200</v>
      </c>
      <c r="M6" s="33">
        <v>16</v>
      </c>
      <c r="N6" s="33">
        <f>M6*20</f>
        <v>320</v>
      </c>
      <c r="O6" s="34">
        <v>99</v>
      </c>
      <c r="P6" s="35">
        <f>F6+H6+J6+L6+N6</f>
        <v>1256</v>
      </c>
      <c r="Q6" s="36">
        <v>18</v>
      </c>
      <c r="R6" s="36">
        <f>Q6*13</f>
        <v>234</v>
      </c>
      <c r="S6" s="36">
        <v>20</v>
      </c>
      <c r="T6" s="36">
        <f>S6*8</f>
        <v>160</v>
      </c>
      <c r="U6" s="36">
        <v>20</v>
      </c>
      <c r="V6" s="36">
        <f>U6*22</f>
        <v>440</v>
      </c>
      <c r="W6" s="36">
        <v>25</v>
      </c>
      <c r="X6" s="36">
        <f>W6*10</f>
        <v>250</v>
      </c>
      <c r="Y6" s="36">
        <v>16</v>
      </c>
      <c r="Z6" s="36">
        <f>Y6*22</f>
        <v>352</v>
      </c>
      <c r="AA6" s="36">
        <v>99</v>
      </c>
      <c r="AB6" s="36">
        <f>R6+T6+V6+X6+Z6</f>
        <v>1436</v>
      </c>
      <c r="AC6" s="37">
        <v>1256</v>
      </c>
      <c r="AD6" s="37">
        <v>1436</v>
      </c>
      <c r="AE6" s="38">
        <f>AD6-AC6</f>
        <v>180</v>
      </c>
      <c r="AF6" s="39">
        <v>180</v>
      </c>
      <c r="AG6" s="39"/>
      <c r="AH6" s="39"/>
      <c r="AI6" s="39"/>
    </row>
    <row r="7" spans="1:35" ht="21.75" x14ac:dyDescent="0.2">
      <c r="A7" s="40">
        <v>1</v>
      </c>
      <c r="B7" s="40"/>
      <c r="C7" s="41"/>
      <c r="D7" s="41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4"/>
      <c r="AD7" s="44"/>
      <c r="AE7" s="44"/>
      <c r="AF7" s="45"/>
      <c r="AG7" s="45"/>
      <c r="AH7" s="45"/>
      <c r="AI7" s="45"/>
    </row>
    <row r="8" spans="1:35" ht="21.75" x14ac:dyDescent="0.2">
      <c r="A8" s="40">
        <v>2</v>
      </c>
      <c r="B8" s="40"/>
      <c r="C8" s="41"/>
      <c r="D8" s="41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4"/>
      <c r="AD8" s="44"/>
      <c r="AE8" s="44"/>
      <c r="AF8" s="45"/>
      <c r="AG8" s="45"/>
      <c r="AH8" s="45"/>
      <c r="AI8" s="45"/>
    </row>
    <row r="9" spans="1:35" ht="21.75" x14ac:dyDescent="0.2">
      <c r="A9" s="40">
        <v>3</v>
      </c>
      <c r="B9" s="40"/>
      <c r="C9" s="41"/>
      <c r="D9" s="41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4"/>
      <c r="AD9" s="44"/>
      <c r="AE9" s="44"/>
      <c r="AF9" s="45"/>
      <c r="AG9" s="45"/>
      <c r="AH9" s="45"/>
      <c r="AI9" s="45"/>
    </row>
    <row r="10" spans="1:35" ht="21.75" x14ac:dyDescent="0.2">
      <c r="A10" s="40">
        <v>4</v>
      </c>
      <c r="B10" s="40"/>
      <c r="C10" s="41"/>
      <c r="D10" s="41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4"/>
      <c r="AD10" s="44"/>
      <c r="AE10" s="44"/>
      <c r="AF10" s="45"/>
      <c r="AG10" s="45"/>
      <c r="AH10" s="45"/>
      <c r="AI10" s="45"/>
    </row>
    <row r="11" spans="1:35" ht="21.75" x14ac:dyDescent="0.2">
      <c r="A11" s="40">
        <v>5</v>
      </c>
      <c r="B11" s="40"/>
      <c r="C11" s="41"/>
      <c r="D11" s="41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4"/>
      <c r="AD11" s="44"/>
      <c r="AE11" s="44"/>
      <c r="AF11" s="45"/>
      <c r="AG11" s="45"/>
      <c r="AH11" s="45"/>
      <c r="AI11" s="45"/>
    </row>
    <row r="12" spans="1:35" ht="21.75" x14ac:dyDescent="0.2">
      <c r="A12" s="40">
        <v>6</v>
      </c>
      <c r="B12" s="40"/>
      <c r="C12" s="41"/>
      <c r="D12" s="41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4"/>
      <c r="AD12" s="44"/>
      <c r="AE12" s="44"/>
      <c r="AF12" s="45"/>
      <c r="AG12" s="45"/>
      <c r="AH12" s="45"/>
      <c r="AI12" s="45"/>
    </row>
    <row r="13" spans="1:35" ht="21.75" x14ac:dyDescent="0.2">
      <c r="A13" s="40">
        <v>7</v>
      </c>
      <c r="B13" s="40"/>
      <c r="C13" s="41"/>
      <c r="D13" s="41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4"/>
      <c r="AD13" s="44"/>
      <c r="AE13" s="44"/>
      <c r="AF13" s="45"/>
      <c r="AG13" s="45"/>
      <c r="AH13" s="45"/>
      <c r="AI13" s="45"/>
    </row>
    <row r="14" spans="1:35" ht="21.75" x14ac:dyDescent="0.2">
      <c r="A14" s="40">
        <v>8</v>
      </c>
      <c r="B14" s="40"/>
      <c r="C14" s="41"/>
      <c r="D14" s="41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4"/>
      <c r="AD14" s="44"/>
      <c r="AE14" s="44"/>
      <c r="AF14" s="45"/>
      <c r="AG14" s="45"/>
      <c r="AH14" s="45"/>
      <c r="AI14" s="45"/>
    </row>
    <row r="15" spans="1:35" ht="21.75" x14ac:dyDescent="0.2">
      <c r="A15" s="40">
        <v>9</v>
      </c>
      <c r="B15" s="40"/>
      <c r="C15" s="41"/>
      <c r="D15" s="41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4"/>
      <c r="AD15" s="44"/>
      <c r="AE15" s="44"/>
      <c r="AF15" s="45"/>
      <c r="AG15" s="45"/>
      <c r="AH15" s="45"/>
      <c r="AI15" s="45"/>
    </row>
    <row r="16" spans="1:35" ht="21.75" x14ac:dyDescent="0.5">
      <c r="A16" s="40" t="s">
        <v>29</v>
      </c>
      <c r="B16" s="40"/>
      <c r="C16" s="41"/>
      <c r="D16" s="41"/>
      <c r="E16" s="46" t="s">
        <v>64</v>
      </c>
      <c r="F16" s="47" t="s">
        <v>65</v>
      </c>
      <c r="G16" s="46" t="s">
        <v>64</v>
      </c>
      <c r="H16" s="47" t="s">
        <v>65</v>
      </c>
      <c r="I16" s="46" t="s">
        <v>64</v>
      </c>
      <c r="J16" s="47" t="s">
        <v>65</v>
      </c>
      <c r="K16" s="46" t="s">
        <v>64</v>
      </c>
      <c r="L16" s="47" t="s">
        <v>65</v>
      </c>
      <c r="M16" s="46" t="s">
        <v>64</v>
      </c>
      <c r="N16" s="47" t="s">
        <v>65</v>
      </c>
      <c r="O16" s="46" t="s">
        <v>64</v>
      </c>
      <c r="P16" s="47" t="s">
        <v>65</v>
      </c>
      <c r="Q16" s="46" t="s">
        <v>64</v>
      </c>
      <c r="R16" s="47" t="s">
        <v>65</v>
      </c>
      <c r="S16" s="46" t="s">
        <v>64</v>
      </c>
      <c r="T16" s="47" t="s">
        <v>65</v>
      </c>
      <c r="U16" s="47"/>
      <c r="V16" s="46" t="s">
        <v>64</v>
      </c>
      <c r="W16" s="47" t="s">
        <v>65</v>
      </c>
      <c r="X16" s="46" t="s">
        <v>64</v>
      </c>
      <c r="Y16" s="47" t="s">
        <v>65</v>
      </c>
      <c r="Z16" s="47" t="s">
        <v>65</v>
      </c>
      <c r="AA16" s="46" t="s">
        <v>64</v>
      </c>
      <c r="AB16" s="47" t="s">
        <v>65</v>
      </c>
      <c r="AC16" s="47" t="s">
        <v>65</v>
      </c>
      <c r="AD16" s="47" t="s">
        <v>65</v>
      </c>
      <c r="AE16" s="47" t="s">
        <v>65</v>
      </c>
      <c r="AF16" s="47" t="s">
        <v>65</v>
      </c>
      <c r="AG16" s="47" t="s">
        <v>65</v>
      </c>
      <c r="AH16" s="47" t="s">
        <v>65</v>
      </c>
      <c r="AI16" s="47" t="s">
        <v>65</v>
      </c>
    </row>
    <row r="18" spans="1:37" ht="27.75" x14ac:dyDescent="0.4">
      <c r="A18" s="93" t="s">
        <v>39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</row>
    <row r="19" spans="1:37" ht="168.75" customHeight="1" x14ac:dyDescent="0.2">
      <c r="A19" s="53" t="s">
        <v>40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</row>
    <row r="21" spans="1:37" ht="24" x14ac:dyDescent="0.2">
      <c r="L21" s="48"/>
      <c r="M21" s="48"/>
      <c r="N21" s="48"/>
      <c r="O21" s="48"/>
      <c r="P21" s="48"/>
      <c r="Q21" s="48"/>
      <c r="R21" s="48"/>
    </row>
  </sheetData>
  <mergeCells count="42">
    <mergeCell ref="A1:AE1"/>
    <mergeCell ref="A2:A5"/>
    <mergeCell ref="B2:B5"/>
    <mergeCell ref="C2:C5"/>
    <mergeCell ref="D2:D5"/>
    <mergeCell ref="E2:O3"/>
    <mergeCell ref="Q2:AB3"/>
    <mergeCell ref="AC2:AE3"/>
    <mergeCell ref="N4:N5"/>
    <mergeCell ref="O4:O5"/>
    <mergeCell ref="U4:U5"/>
    <mergeCell ref="AF2:AI3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P4:P5"/>
    <mergeCell ref="Q4:Q5"/>
    <mergeCell ref="R4:R5"/>
    <mergeCell ref="S4:S5"/>
    <mergeCell ref="T4:T5"/>
    <mergeCell ref="AH4:AH5"/>
    <mergeCell ref="AI4:AI5"/>
    <mergeCell ref="A18:AK18"/>
    <mergeCell ref="A19:AD19"/>
    <mergeCell ref="AB4:AB5"/>
    <mergeCell ref="AC4:AC5"/>
    <mergeCell ref="AD4:AD5"/>
    <mergeCell ref="AE4:AE5"/>
    <mergeCell ref="AF4:AF5"/>
    <mergeCell ref="AG4:AG5"/>
    <mergeCell ref="V4:V5"/>
    <mergeCell ref="W4:W5"/>
    <mergeCell ref="X4:X5"/>
    <mergeCell ref="Y4:Y5"/>
    <mergeCell ref="Z4:Z5"/>
    <mergeCell ref="AA4:AA5"/>
  </mergeCells>
  <pageMargins left="0.25" right="0.25" top="0.75" bottom="0.75" header="0.3" footer="0.3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ส่วนที่ 1 อปท. </vt:lpstr>
      <vt:lpstr>ส่วนที่ 2 อปท.</vt:lpstr>
      <vt:lpstr>'ส่วนที่ 2 อปท.'!Print_Area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 การปกครองท้องถิ่นนครศรีฯ</dc:creator>
  <cp:lastModifiedBy>สำนักงาน การปกครองท้องถิ่นนครศรีฯ</cp:lastModifiedBy>
  <cp:lastPrinted>2025-02-26T07:10:28Z</cp:lastPrinted>
  <dcterms:created xsi:type="dcterms:W3CDTF">2024-11-27T07:44:31Z</dcterms:created>
  <dcterms:modified xsi:type="dcterms:W3CDTF">2025-02-26T07:10:32Z</dcterms:modified>
</cp:coreProperties>
</file>